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N14" i="1" s="1"/>
  <c r="O14" i="1" s="1"/>
  <c r="L13" i="1"/>
  <c r="N13" i="1" s="1"/>
  <c r="O13" i="1" s="1"/>
  <c r="L3" i="1"/>
  <c r="L4" i="1"/>
  <c r="L5" i="1"/>
  <c r="L6" i="1"/>
  <c r="L7" i="1"/>
  <c r="L8" i="1"/>
  <c r="L9" i="1"/>
  <c r="L10" i="1"/>
  <c r="L11" i="1"/>
  <c r="L12" i="1"/>
  <c r="L2" i="1"/>
  <c r="N8" i="1" l="1"/>
  <c r="O8" i="1" s="1"/>
  <c r="N10" i="1"/>
  <c r="O10" i="1" s="1"/>
  <c r="N11" i="1"/>
  <c r="O11" i="1" s="1"/>
  <c r="N12" i="1"/>
  <c r="O12" i="1" s="1"/>
  <c r="N9" i="1" l="1"/>
  <c r="O9" i="1" s="1"/>
  <c r="N6" i="1"/>
  <c r="O6" i="1" s="1"/>
  <c r="N7" i="1"/>
  <c r="O7" i="1" s="1"/>
  <c r="N5" i="1"/>
  <c r="O5" i="1" s="1"/>
  <c r="N4" i="1"/>
  <c r="O4" i="1" s="1"/>
  <c r="N3" i="1" l="1"/>
  <c r="O3" i="1" s="1"/>
  <c r="N2" i="1"/>
  <c r="O2" i="1" s="1"/>
</calcChain>
</file>

<file path=xl/sharedStrings.xml><?xml version="1.0" encoding="utf-8"?>
<sst xmlns="http://schemas.openxmlformats.org/spreadsheetml/2006/main" count="160" uniqueCount="53">
  <si>
    <t>Город</t>
  </si>
  <si>
    <t>Адрес</t>
  </si>
  <si>
    <t>Сторона</t>
  </si>
  <si>
    <t>Код</t>
  </si>
  <si>
    <t>Способ показа</t>
  </si>
  <si>
    <t>Йошкар-Ола</t>
  </si>
  <si>
    <t>А</t>
  </si>
  <si>
    <t>Вид конструкции</t>
  </si>
  <si>
    <t>Выходов в час</t>
  </si>
  <si>
    <t>Выходов в сутки</t>
  </si>
  <si>
    <t>Период, дней</t>
  </si>
  <si>
    <t>Координаты</t>
  </si>
  <si>
    <t>3х6</t>
  </si>
  <si>
    <t>Фото</t>
  </si>
  <si>
    <t>Карта</t>
  </si>
  <si>
    <t>ТЦ "Форум", К. Маркса — Ленинский пр-т</t>
  </si>
  <si>
    <t>ИВ-1</t>
  </si>
  <si>
    <t>56.628456, 47.897327</t>
  </si>
  <si>
    <t>Б</t>
  </si>
  <si>
    <t>ИВ-2</t>
  </si>
  <si>
    <t>Цифровой билборд</t>
  </si>
  <si>
    <t>Й.Кырли 27 со стороны ул. Й.Кырли 5 сек</t>
  </si>
  <si>
    <t>56.641728, 47.832306</t>
  </si>
  <si>
    <t>56.631659, 47.916901</t>
  </si>
  <si>
    <t>ИВ-3</t>
  </si>
  <si>
    <t>ИВ-4</t>
  </si>
  <si>
    <t>ИВ-6</t>
  </si>
  <si>
    <t>ИВ-7</t>
  </si>
  <si>
    <t>ИВ-8</t>
  </si>
  <si>
    <t>ИВ-9</t>
  </si>
  <si>
    <t>ИВ-10</t>
  </si>
  <si>
    <t>56.636606, 47.927553</t>
  </si>
  <si>
    <t>ИВ-11</t>
  </si>
  <si>
    <t>Ролик, сек.</t>
  </si>
  <si>
    <t>Выходов за период</t>
  </si>
  <si>
    <t>Й.Кырли 27 со стороны ул. Западная</t>
  </si>
  <si>
    <t xml:space="preserve">Ул.Петрова — б.Чавайна 16 </t>
  </si>
  <si>
    <t>Ул.Петрова — б.Ураева</t>
  </si>
  <si>
    <t xml:space="preserve">Ул.Петрова — Ленинский пр-т 11 </t>
  </si>
  <si>
    <t xml:space="preserve">Ул.Кырли 48 </t>
  </si>
  <si>
    <t>ИВ-12</t>
  </si>
  <si>
    <t>56.639262, 47.924253</t>
  </si>
  <si>
    <t>56.626315, 47.915239</t>
  </si>
  <si>
    <t>56.639688, 47.824727</t>
  </si>
  <si>
    <t>Размеры, м.</t>
  </si>
  <si>
    <t>Статичная картинка, видеоролик</t>
  </si>
  <si>
    <t>График работы</t>
  </si>
  <si>
    <t>ПН-ВС: 05:00 - 24:00</t>
  </si>
  <si>
    <t>Стоимость</t>
  </si>
  <si>
    <t>Ленинский пр-т 6</t>
  </si>
  <si>
    <t>ИВ-13</t>
  </si>
  <si>
    <t>ИВ-14</t>
  </si>
  <si>
    <t>56.624737, 47.928600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</si>
</sst>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[$-1010419]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3" fontId="7" fillId="0" borderId="0">
      <alignment horizontal="center"/>
    </xf>
    <xf numFmtId="0" fontId="8" fillId="0" borderId="0" applyNumberFormat="0" applyFill="0" applyBorder="0" applyProtection="0">
      <alignment vertical="top"/>
      <protection locked="0"/>
    </xf>
    <xf numFmtId="0" fontId="9" fillId="0" borderId="0" applyNumberFormat="0" applyFill="0" applyBorder="0" applyProtection="0"/>
    <xf numFmtId="165" fontId="9" fillId="0" borderId="0" applyNumberFormat="0" applyFill="0" applyBorder="0" applyProtection="0">
      <alignment vertical="top"/>
      <protection locked="0"/>
    </xf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5" fillId="0" borderId="0"/>
    <xf numFmtId="0" fontId="5" fillId="0" borderId="0"/>
    <xf numFmtId="3" fontId="12" fillId="0" borderId="0">
      <alignment horizontal="center"/>
    </xf>
    <xf numFmtId="3" fontId="5" fillId="0" borderId="0">
      <alignment horizontal="center"/>
    </xf>
    <xf numFmtId="3" fontId="13" fillId="0" borderId="0">
      <alignment horizontal="center"/>
    </xf>
    <xf numFmtId="0" fontId="12" fillId="0" borderId="0"/>
    <xf numFmtId="0" fontId="5" fillId="0" borderId="0"/>
    <xf numFmtId="0" fontId="13" fillId="0" borderId="0"/>
    <xf numFmtId="0" fontId="12" fillId="0" borderId="0"/>
    <xf numFmtId="0" fontId="13" fillId="0" borderId="0"/>
    <xf numFmtId="3" fontId="7" fillId="0" borderId="0">
      <alignment horizontal="center"/>
    </xf>
    <xf numFmtId="0" fontId="5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4">
    <cellStyle name="Normal" xfId="3"/>
    <cellStyle name="Normal 2" xfId="4"/>
    <cellStyle name="Normal 3" xfId="5"/>
    <cellStyle name="Гиперссылка" xfId="1" builtinId="8"/>
    <cellStyle name="Гиперссылка 10" xfId="7"/>
    <cellStyle name="Гиперссылка 2" xfId="8"/>
    <cellStyle name="Гиперссылка 2 2" xfId="9"/>
    <cellStyle name="Гиперссылка 3" xfId="10"/>
    <cellStyle name="Гиперссылка 4" xfId="11"/>
    <cellStyle name="Гиперссылка 5" xfId="6"/>
    <cellStyle name="Обычный" xfId="0" builtinId="0"/>
    <cellStyle name="Обычный 10" xfId="12"/>
    <cellStyle name="Обычный 11" xfId="13"/>
    <cellStyle name="Обычный 12" xfId="2"/>
    <cellStyle name="Обычный 2" xfId="14"/>
    <cellStyle name="Обычный 3" xfId="15"/>
    <cellStyle name="Обычный 3 2" xfId="16"/>
    <cellStyle name="Обычный 4" xfId="17"/>
    <cellStyle name="Обычный 5" xfId="18"/>
    <cellStyle name="Обычный 5 2" xfId="19"/>
    <cellStyle name="Обычный 6" xfId="20"/>
    <cellStyle name="Обычный 7" xfId="21"/>
    <cellStyle name="Обычный 8" xfId="22"/>
    <cellStyle name="Обычный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D27Y-TIOcYrVKQ" TargetMode="External"/><Relationship Id="rId13" Type="http://schemas.openxmlformats.org/officeDocument/2006/relationships/hyperlink" Target="https://yandex.ru/maps/-/CHWNbZkV" TargetMode="External"/><Relationship Id="rId18" Type="http://schemas.openxmlformats.org/officeDocument/2006/relationships/hyperlink" Target="https://disk.yandex.com.am/i/mjh0gLCi5PZXYA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nZY_ITkWZyVHxA" TargetMode="External"/><Relationship Id="rId21" Type="http://schemas.openxmlformats.org/officeDocument/2006/relationships/hyperlink" Target="https://disk.yandex.com.am/i/nw_YfqfEt0If7g" TargetMode="External"/><Relationship Id="rId7" Type="http://schemas.openxmlformats.org/officeDocument/2006/relationships/hyperlink" Target="https://yandex.ru/maps/-/CDw1AJ1s" TargetMode="External"/><Relationship Id="rId12" Type="http://schemas.openxmlformats.org/officeDocument/2006/relationships/hyperlink" Target="https://yandex.ru/maps/-/CHWNbZkV" TargetMode="External"/><Relationship Id="rId17" Type="http://schemas.openxmlformats.org/officeDocument/2006/relationships/hyperlink" Target="https://disk.yandex.com.am/i/1MTOMbNgTeSZOw" TargetMode="External"/><Relationship Id="rId25" Type="http://schemas.openxmlformats.org/officeDocument/2006/relationships/hyperlink" Target="https://yandex.ru/maps/-/CPabb-JB" TargetMode="External"/><Relationship Id="rId2" Type="http://schemas.openxmlformats.org/officeDocument/2006/relationships/hyperlink" Target="https://yandex.ru/maps/-/CDwwj6YR" TargetMode="External"/><Relationship Id="rId16" Type="http://schemas.openxmlformats.org/officeDocument/2006/relationships/hyperlink" Target="https://yandex.ru/maps/-/CHWNfNiz" TargetMode="External"/><Relationship Id="rId20" Type="http://schemas.openxmlformats.org/officeDocument/2006/relationships/hyperlink" Target="https://disk.yandex.com.am/i/m6f_z41n5ZJVAg" TargetMode="External"/><Relationship Id="rId1" Type="http://schemas.openxmlformats.org/officeDocument/2006/relationships/hyperlink" Target="https://yandex.ru/maps/-/CDwwj6YR" TargetMode="External"/><Relationship Id="rId6" Type="http://schemas.openxmlformats.org/officeDocument/2006/relationships/hyperlink" Target="https://yandex.ru/maps/-/CDw1AM00" TargetMode="External"/><Relationship Id="rId11" Type="http://schemas.openxmlformats.org/officeDocument/2006/relationships/hyperlink" Target="https://disk.yandex.ru/i/M4ob7_ysSJ_HFw" TargetMode="External"/><Relationship Id="rId24" Type="http://schemas.openxmlformats.org/officeDocument/2006/relationships/hyperlink" Target="https://disk.yandex.ru/i/QN_alv-z26N7AA" TargetMode="External"/><Relationship Id="rId5" Type="http://schemas.openxmlformats.org/officeDocument/2006/relationships/hyperlink" Target="https://yandex.ru/maps/-/CDw1AM00" TargetMode="External"/><Relationship Id="rId15" Type="http://schemas.openxmlformats.org/officeDocument/2006/relationships/hyperlink" Target="https://yandex.ru/maps/-/CHWNfNiz" TargetMode="External"/><Relationship Id="rId23" Type="http://schemas.openxmlformats.org/officeDocument/2006/relationships/hyperlink" Target="https://disk.yandex.ru/i/PMBb8LArFl5FAA" TargetMode="External"/><Relationship Id="rId10" Type="http://schemas.openxmlformats.org/officeDocument/2006/relationships/hyperlink" Target="https://disk.yandex.ru/i/X4TVoZc_zHnqgA" TargetMode="External"/><Relationship Id="rId19" Type="http://schemas.openxmlformats.org/officeDocument/2006/relationships/hyperlink" Target="https://disk.yandex.com.am/i/V9iO067UuzjXlw" TargetMode="External"/><Relationship Id="rId4" Type="http://schemas.openxmlformats.org/officeDocument/2006/relationships/hyperlink" Target="https://disk.yandex.ru/i/MgHnx1x9FEOwIw" TargetMode="External"/><Relationship Id="rId9" Type="http://schemas.openxmlformats.org/officeDocument/2006/relationships/hyperlink" Target="https://disk.yandex.ru/i/gLN1fDkfOeHmFQ" TargetMode="External"/><Relationship Id="rId14" Type="http://schemas.openxmlformats.org/officeDocument/2006/relationships/hyperlink" Target="https://yandex.ru/maps/-/CHWNfY54" TargetMode="External"/><Relationship Id="rId22" Type="http://schemas.openxmlformats.org/officeDocument/2006/relationships/hyperlink" Target="https://yandex.ru/maps/-/CPabb-J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B3" sqref="B3"/>
    </sheetView>
  </sheetViews>
  <sheetFormatPr defaultRowHeight="12.75" x14ac:dyDescent="0.25"/>
  <cols>
    <col min="1" max="1" width="11.140625" style="2" customWidth="1"/>
    <col min="2" max="2" width="19.28515625" style="2" customWidth="1"/>
    <col min="3" max="3" width="25.570312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21.140625" style="2" customWidth="1"/>
    <col min="10" max="10" width="16.85546875" style="2" customWidth="1"/>
    <col min="11" max="11" width="17.85546875" style="2" customWidth="1"/>
    <col min="12" max="12" width="18.7109375" style="2" customWidth="1"/>
    <col min="13" max="13" width="22.85546875" style="2" customWidth="1"/>
    <col min="14" max="14" width="21.5703125" style="2" customWidth="1"/>
    <col min="15" max="15" width="13.85546875" style="3" customWidth="1"/>
    <col min="16" max="16" width="8.7109375" style="2" customWidth="1"/>
    <col min="17" max="17" width="19" style="3" customWidth="1"/>
    <col min="18" max="16384" width="9.140625" style="2"/>
  </cols>
  <sheetData>
    <row r="1" spans="1:17" s="1" customFormat="1" x14ac:dyDescent="0.25">
      <c r="A1" s="5" t="s">
        <v>0</v>
      </c>
      <c r="B1" s="5" t="s">
        <v>7</v>
      </c>
      <c r="C1" s="5" t="s">
        <v>1</v>
      </c>
      <c r="D1" s="5" t="s">
        <v>13</v>
      </c>
      <c r="E1" s="5" t="s">
        <v>14</v>
      </c>
      <c r="F1" s="5" t="s">
        <v>44</v>
      </c>
      <c r="G1" s="5" t="s">
        <v>2</v>
      </c>
      <c r="H1" s="5" t="s">
        <v>4</v>
      </c>
      <c r="I1" s="5" t="s">
        <v>33</v>
      </c>
      <c r="J1" s="5" t="s">
        <v>8</v>
      </c>
      <c r="K1" s="5" t="s">
        <v>46</v>
      </c>
      <c r="L1" s="5" t="s">
        <v>9</v>
      </c>
      <c r="M1" s="5" t="s">
        <v>10</v>
      </c>
      <c r="N1" s="5" t="s">
        <v>34</v>
      </c>
      <c r="O1" s="5" t="s">
        <v>48</v>
      </c>
      <c r="P1" s="5" t="s">
        <v>3</v>
      </c>
      <c r="Q1" s="5" t="s">
        <v>11</v>
      </c>
    </row>
    <row r="2" spans="1:17" ht="25.5" x14ac:dyDescent="0.25">
      <c r="A2" s="6" t="s">
        <v>5</v>
      </c>
      <c r="B2" s="6" t="s">
        <v>20</v>
      </c>
      <c r="C2" s="6" t="s">
        <v>15</v>
      </c>
      <c r="D2" s="7" t="s">
        <v>13</v>
      </c>
      <c r="E2" s="7" t="s">
        <v>14</v>
      </c>
      <c r="F2" s="6" t="s">
        <v>12</v>
      </c>
      <c r="G2" s="6" t="s">
        <v>6</v>
      </c>
      <c r="H2" s="6" t="s">
        <v>45</v>
      </c>
      <c r="I2" s="6">
        <v>5</v>
      </c>
      <c r="J2" s="6">
        <v>40</v>
      </c>
      <c r="K2" s="6" t="s">
        <v>47</v>
      </c>
      <c r="L2" s="6">
        <f>19*J2</f>
        <v>760</v>
      </c>
      <c r="M2" s="6">
        <v>15</v>
      </c>
      <c r="N2" s="6">
        <f>M2*L2</f>
        <v>11400</v>
      </c>
      <c r="O2" s="4">
        <f>0.53*N2*I2</f>
        <v>30210</v>
      </c>
      <c r="P2" s="6" t="s">
        <v>16</v>
      </c>
      <c r="Q2" s="6" t="s">
        <v>17</v>
      </c>
    </row>
    <row r="3" spans="1:17" ht="25.5" x14ac:dyDescent="0.25">
      <c r="A3" s="6" t="s">
        <v>5</v>
      </c>
      <c r="B3" s="6" t="s">
        <v>20</v>
      </c>
      <c r="C3" s="6" t="s">
        <v>15</v>
      </c>
      <c r="D3" s="7" t="s">
        <v>13</v>
      </c>
      <c r="E3" s="7" t="s">
        <v>14</v>
      </c>
      <c r="F3" s="6" t="s">
        <v>12</v>
      </c>
      <c r="G3" s="6" t="s">
        <v>18</v>
      </c>
      <c r="H3" s="6" t="s">
        <v>45</v>
      </c>
      <c r="I3" s="6">
        <v>5</v>
      </c>
      <c r="J3" s="6">
        <v>40</v>
      </c>
      <c r="K3" s="6" t="s">
        <v>47</v>
      </c>
      <c r="L3" s="6">
        <f t="shared" ref="L3:L12" si="0">19*J3</f>
        <v>760</v>
      </c>
      <c r="M3" s="6">
        <v>15</v>
      </c>
      <c r="N3" s="6">
        <f>M3*L3</f>
        <v>11400</v>
      </c>
      <c r="O3" s="4">
        <f>0.38*N3*I3</f>
        <v>21660</v>
      </c>
      <c r="P3" s="6" t="s">
        <v>19</v>
      </c>
      <c r="Q3" s="6" t="s">
        <v>17</v>
      </c>
    </row>
    <row r="4" spans="1:17" ht="25.5" x14ac:dyDescent="0.25">
      <c r="A4" s="6" t="s">
        <v>5</v>
      </c>
      <c r="B4" s="6" t="s">
        <v>20</v>
      </c>
      <c r="C4" s="6" t="s">
        <v>21</v>
      </c>
      <c r="D4" s="8" t="s">
        <v>13</v>
      </c>
      <c r="E4" s="8" t="s">
        <v>14</v>
      </c>
      <c r="F4" s="6" t="s">
        <v>12</v>
      </c>
      <c r="G4" s="6" t="s">
        <v>6</v>
      </c>
      <c r="H4" s="6" t="s">
        <v>45</v>
      </c>
      <c r="I4" s="6">
        <v>5</v>
      </c>
      <c r="J4" s="6">
        <v>40</v>
      </c>
      <c r="K4" s="6" t="s">
        <v>47</v>
      </c>
      <c r="L4" s="6">
        <f t="shared" si="0"/>
        <v>760</v>
      </c>
      <c r="M4" s="6">
        <v>15</v>
      </c>
      <c r="N4" s="6">
        <f t="shared" ref="N4:N8" si="1">M4*L4</f>
        <v>11400</v>
      </c>
      <c r="O4" s="4">
        <f>0.43*N4*I4</f>
        <v>24510</v>
      </c>
      <c r="P4" s="6" t="s">
        <v>24</v>
      </c>
      <c r="Q4" s="6" t="s">
        <v>22</v>
      </c>
    </row>
    <row r="5" spans="1:17" ht="25.5" x14ac:dyDescent="0.25">
      <c r="A5" s="6" t="s">
        <v>5</v>
      </c>
      <c r="B5" s="6" t="s">
        <v>20</v>
      </c>
      <c r="C5" s="6" t="s">
        <v>35</v>
      </c>
      <c r="D5" s="8" t="s">
        <v>13</v>
      </c>
      <c r="E5" s="8" t="s">
        <v>14</v>
      </c>
      <c r="F5" s="6" t="s">
        <v>12</v>
      </c>
      <c r="G5" s="6" t="s">
        <v>18</v>
      </c>
      <c r="H5" s="6" t="s">
        <v>45</v>
      </c>
      <c r="I5" s="6">
        <v>5</v>
      </c>
      <c r="J5" s="6">
        <v>40</v>
      </c>
      <c r="K5" s="6" t="s">
        <v>47</v>
      </c>
      <c r="L5" s="6">
        <f t="shared" si="0"/>
        <v>760</v>
      </c>
      <c r="M5" s="6">
        <v>15</v>
      </c>
      <c r="N5" s="6">
        <f t="shared" si="1"/>
        <v>11400</v>
      </c>
      <c r="O5" s="4">
        <f>0.36*N5*I5</f>
        <v>20520</v>
      </c>
      <c r="P5" s="6" t="s">
        <v>25</v>
      </c>
      <c r="Q5" s="6" t="s">
        <v>22</v>
      </c>
    </row>
    <row r="6" spans="1:17" ht="25.5" x14ac:dyDescent="0.25">
      <c r="A6" s="6" t="s">
        <v>5</v>
      </c>
      <c r="B6" s="6" t="s">
        <v>20</v>
      </c>
      <c r="C6" s="9" t="s">
        <v>36</v>
      </c>
      <c r="D6" s="8" t="s">
        <v>13</v>
      </c>
      <c r="E6" s="8" t="s">
        <v>14</v>
      </c>
      <c r="F6" s="6" t="s">
        <v>12</v>
      </c>
      <c r="G6" s="6" t="s">
        <v>6</v>
      </c>
      <c r="H6" s="6" t="s">
        <v>45</v>
      </c>
      <c r="I6" s="6">
        <v>5</v>
      </c>
      <c r="J6" s="6">
        <v>40</v>
      </c>
      <c r="K6" s="6" t="s">
        <v>47</v>
      </c>
      <c r="L6" s="6">
        <f t="shared" si="0"/>
        <v>760</v>
      </c>
      <c r="M6" s="6">
        <v>15</v>
      </c>
      <c r="N6" s="6">
        <f>M6*L6</f>
        <v>11400</v>
      </c>
      <c r="O6" s="4">
        <f>0.48*N6*I6</f>
        <v>27360</v>
      </c>
      <c r="P6" s="6" t="s">
        <v>27</v>
      </c>
      <c r="Q6" s="6" t="s">
        <v>31</v>
      </c>
    </row>
    <row r="7" spans="1:17" ht="25.5" x14ac:dyDescent="0.25">
      <c r="A7" s="6" t="s">
        <v>5</v>
      </c>
      <c r="B7" s="6" t="s">
        <v>20</v>
      </c>
      <c r="C7" s="9" t="s">
        <v>36</v>
      </c>
      <c r="D7" s="8" t="s">
        <v>13</v>
      </c>
      <c r="E7" s="8" t="s">
        <v>14</v>
      </c>
      <c r="F7" s="6" t="s">
        <v>12</v>
      </c>
      <c r="G7" s="6" t="s">
        <v>18</v>
      </c>
      <c r="H7" s="6" t="s">
        <v>45</v>
      </c>
      <c r="I7" s="6">
        <v>5</v>
      </c>
      <c r="J7" s="6">
        <v>40</v>
      </c>
      <c r="K7" s="6" t="s">
        <v>47</v>
      </c>
      <c r="L7" s="6">
        <f t="shared" si="0"/>
        <v>760</v>
      </c>
      <c r="M7" s="6">
        <v>15</v>
      </c>
      <c r="N7" s="6">
        <f t="shared" si="1"/>
        <v>11400</v>
      </c>
      <c r="O7" s="4">
        <f>0.4*N7*I7</f>
        <v>22800</v>
      </c>
      <c r="P7" s="6" t="s">
        <v>26</v>
      </c>
      <c r="Q7" s="6" t="s">
        <v>23</v>
      </c>
    </row>
    <row r="8" spans="1:17" ht="25.5" x14ac:dyDescent="0.25">
      <c r="A8" s="6" t="s">
        <v>5</v>
      </c>
      <c r="B8" s="6" t="s">
        <v>20</v>
      </c>
      <c r="C8" s="9" t="s">
        <v>37</v>
      </c>
      <c r="D8" s="8" t="s">
        <v>13</v>
      </c>
      <c r="E8" s="8" t="s">
        <v>14</v>
      </c>
      <c r="F8" s="6" t="s">
        <v>12</v>
      </c>
      <c r="G8" s="9" t="s">
        <v>6</v>
      </c>
      <c r="H8" s="6" t="s">
        <v>45</v>
      </c>
      <c r="I8" s="6">
        <v>5</v>
      </c>
      <c r="J8" s="6">
        <v>40</v>
      </c>
      <c r="K8" s="6" t="s">
        <v>47</v>
      </c>
      <c r="L8" s="6">
        <f t="shared" si="0"/>
        <v>760</v>
      </c>
      <c r="M8" s="6">
        <v>15</v>
      </c>
      <c r="N8" s="6">
        <f t="shared" si="1"/>
        <v>11400</v>
      </c>
      <c r="O8" s="4">
        <f>0.43*N8*I8</f>
        <v>24510</v>
      </c>
      <c r="P8" s="6" t="s">
        <v>29</v>
      </c>
      <c r="Q8" s="9" t="s">
        <v>41</v>
      </c>
    </row>
    <row r="9" spans="1:17" ht="25.5" x14ac:dyDescent="0.25">
      <c r="A9" s="6" t="s">
        <v>5</v>
      </c>
      <c r="B9" s="6" t="s">
        <v>20</v>
      </c>
      <c r="C9" s="9" t="s">
        <v>37</v>
      </c>
      <c r="D9" s="8" t="s">
        <v>13</v>
      </c>
      <c r="E9" s="8" t="s">
        <v>14</v>
      </c>
      <c r="F9" s="6" t="s">
        <v>12</v>
      </c>
      <c r="G9" s="6" t="s">
        <v>18</v>
      </c>
      <c r="H9" s="6" t="s">
        <v>45</v>
      </c>
      <c r="I9" s="6">
        <v>5</v>
      </c>
      <c r="J9" s="6">
        <v>40</v>
      </c>
      <c r="K9" s="6" t="s">
        <v>47</v>
      </c>
      <c r="L9" s="6">
        <f t="shared" si="0"/>
        <v>760</v>
      </c>
      <c r="M9" s="6">
        <v>15</v>
      </c>
      <c r="N9" s="6">
        <f>M9*L9</f>
        <v>11400</v>
      </c>
      <c r="O9" s="4">
        <f>0.39*N9*I9</f>
        <v>22230</v>
      </c>
      <c r="P9" s="6" t="s">
        <v>28</v>
      </c>
      <c r="Q9" s="6" t="s">
        <v>41</v>
      </c>
    </row>
    <row r="10" spans="1:17" ht="25.5" x14ac:dyDescent="0.25">
      <c r="A10" s="6" t="s">
        <v>5</v>
      </c>
      <c r="B10" s="6" t="s">
        <v>20</v>
      </c>
      <c r="C10" s="9" t="s">
        <v>38</v>
      </c>
      <c r="D10" s="8" t="s">
        <v>13</v>
      </c>
      <c r="E10" s="8" t="s">
        <v>14</v>
      </c>
      <c r="F10" s="6" t="s">
        <v>12</v>
      </c>
      <c r="G10" s="9" t="s">
        <v>6</v>
      </c>
      <c r="H10" s="6" t="s">
        <v>45</v>
      </c>
      <c r="I10" s="9">
        <v>5</v>
      </c>
      <c r="J10" s="6">
        <v>40</v>
      </c>
      <c r="K10" s="6" t="s">
        <v>47</v>
      </c>
      <c r="L10" s="6">
        <f t="shared" si="0"/>
        <v>760</v>
      </c>
      <c r="M10" s="6">
        <v>15</v>
      </c>
      <c r="N10" s="6">
        <f t="shared" ref="N10" si="2">M10*L10</f>
        <v>11400</v>
      </c>
      <c r="O10" s="4">
        <f>0.43*N10*I10</f>
        <v>24510</v>
      </c>
      <c r="P10" s="9" t="s">
        <v>32</v>
      </c>
      <c r="Q10" s="9" t="s">
        <v>42</v>
      </c>
    </row>
    <row r="11" spans="1:17" ht="25.5" x14ac:dyDescent="0.25">
      <c r="A11" s="6" t="s">
        <v>5</v>
      </c>
      <c r="B11" s="6" t="s">
        <v>20</v>
      </c>
      <c r="C11" s="9" t="s">
        <v>39</v>
      </c>
      <c r="D11" s="8" t="s">
        <v>13</v>
      </c>
      <c r="E11" s="8" t="s">
        <v>14</v>
      </c>
      <c r="F11" s="6" t="s">
        <v>12</v>
      </c>
      <c r="G11" s="9" t="s">
        <v>6</v>
      </c>
      <c r="H11" s="6" t="s">
        <v>45</v>
      </c>
      <c r="I11" s="6">
        <v>5</v>
      </c>
      <c r="J11" s="6">
        <v>40</v>
      </c>
      <c r="K11" s="6" t="s">
        <v>47</v>
      </c>
      <c r="L11" s="6">
        <f t="shared" si="0"/>
        <v>760</v>
      </c>
      <c r="M11" s="6">
        <v>15</v>
      </c>
      <c r="N11" s="6">
        <f>M11*L11</f>
        <v>11400</v>
      </c>
      <c r="O11" s="4">
        <f>0.43*N11*I11</f>
        <v>24510</v>
      </c>
      <c r="P11" s="6" t="s">
        <v>40</v>
      </c>
      <c r="Q11" s="9" t="s">
        <v>43</v>
      </c>
    </row>
    <row r="12" spans="1:17" ht="25.5" x14ac:dyDescent="0.25">
      <c r="A12" s="6" t="s">
        <v>5</v>
      </c>
      <c r="B12" s="6" t="s">
        <v>20</v>
      </c>
      <c r="C12" s="9" t="s">
        <v>39</v>
      </c>
      <c r="D12" s="8" t="s">
        <v>13</v>
      </c>
      <c r="E12" s="8" t="s">
        <v>14</v>
      </c>
      <c r="F12" s="6" t="s">
        <v>12</v>
      </c>
      <c r="G12" s="9" t="s">
        <v>18</v>
      </c>
      <c r="H12" s="6" t="s">
        <v>45</v>
      </c>
      <c r="I12" s="6">
        <v>5</v>
      </c>
      <c r="J12" s="6">
        <v>40</v>
      </c>
      <c r="K12" s="6" t="s">
        <v>47</v>
      </c>
      <c r="L12" s="6">
        <f t="shared" si="0"/>
        <v>760</v>
      </c>
      <c r="M12" s="6">
        <v>15</v>
      </c>
      <c r="N12" s="6">
        <f>M12*L12</f>
        <v>11400</v>
      </c>
      <c r="O12" s="4">
        <f>0.39*N12*I12</f>
        <v>22230</v>
      </c>
      <c r="P12" s="6" t="s">
        <v>30</v>
      </c>
      <c r="Q12" s="9" t="s">
        <v>43</v>
      </c>
    </row>
    <row r="13" spans="1:17" ht="25.5" x14ac:dyDescent="0.25">
      <c r="A13" s="6" t="s">
        <v>5</v>
      </c>
      <c r="B13" s="6" t="s">
        <v>20</v>
      </c>
      <c r="C13" s="9" t="s">
        <v>49</v>
      </c>
      <c r="D13" s="7" t="s">
        <v>13</v>
      </c>
      <c r="E13" s="7" t="s">
        <v>14</v>
      </c>
      <c r="F13" s="6" t="s">
        <v>12</v>
      </c>
      <c r="G13" s="9" t="s">
        <v>6</v>
      </c>
      <c r="H13" s="6" t="s">
        <v>45</v>
      </c>
      <c r="I13" s="6">
        <v>5</v>
      </c>
      <c r="J13" s="6">
        <v>40</v>
      </c>
      <c r="K13" s="6" t="s">
        <v>47</v>
      </c>
      <c r="L13" s="6">
        <f t="shared" ref="L13:L14" si="3">19*J13</f>
        <v>760</v>
      </c>
      <c r="M13" s="6">
        <v>15</v>
      </c>
      <c r="N13" s="6">
        <f>M13*L13</f>
        <v>11400</v>
      </c>
      <c r="O13" s="4">
        <f>0.39*N13*I13</f>
        <v>22230</v>
      </c>
      <c r="P13" s="6" t="s">
        <v>50</v>
      </c>
      <c r="Q13" s="9" t="s">
        <v>52</v>
      </c>
    </row>
    <row r="14" spans="1:17" ht="25.5" x14ac:dyDescent="0.25">
      <c r="A14" s="6" t="s">
        <v>5</v>
      </c>
      <c r="B14" s="6" t="s">
        <v>20</v>
      </c>
      <c r="C14" s="9" t="s">
        <v>49</v>
      </c>
      <c r="D14" s="7" t="s">
        <v>13</v>
      </c>
      <c r="E14" s="7" t="s">
        <v>14</v>
      </c>
      <c r="F14" s="6" t="s">
        <v>12</v>
      </c>
      <c r="G14" s="9" t="s">
        <v>18</v>
      </c>
      <c r="H14" s="6" t="s">
        <v>45</v>
      </c>
      <c r="I14" s="6">
        <v>5</v>
      </c>
      <c r="J14" s="6">
        <v>40</v>
      </c>
      <c r="K14" s="6" t="s">
        <v>47</v>
      </c>
      <c r="L14" s="6">
        <f t="shared" si="3"/>
        <v>760</v>
      </c>
      <c r="M14" s="6">
        <v>15</v>
      </c>
      <c r="N14" s="6">
        <f>M14*L14</f>
        <v>11400</v>
      </c>
      <c r="O14" s="4">
        <f>0.36*N14*I14</f>
        <v>20520</v>
      </c>
      <c r="P14" s="6" t="s">
        <v>51</v>
      </c>
      <c r="Q14" s="9" t="s">
        <v>52</v>
      </c>
    </row>
  </sheetData>
  <autoFilter ref="A1:Q12"/>
  <hyperlinks>
    <hyperlink ref="E2" r:id="rId1"/>
    <hyperlink ref="E3" r:id="rId2"/>
    <hyperlink ref="D2" r:id="rId3"/>
    <hyperlink ref="D3" r:id="rId4"/>
    <hyperlink ref="E4" r:id="rId5"/>
    <hyperlink ref="E5" r:id="rId6"/>
    <hyperlink ref="E7" r:id="rId7"/>
    <hyperlink ref="D7" r:id="rId8"/>
    <hyperlink ref="D4" r:id="rId9"/>
    <hyperlink ref="D5" r:id="rId10"/>
    <hyperlink ref="D6" r:id="rId11"/>
    <hyperlink ref="E8" r:id="rId12"/>
    <hyperlink ref="E9" r:id="rId13"/>
    <hyperlink ref="E10" r:id="rId14"/>
    <hyperlink ref="E11" r:id="rId15"/>
    <hyperlink ref="E12" r:id="rId16"/>
    <hyperlink ref="D8" r:id="rId17"/>
    <hyperlink ref="D12" r:id="rId18"/>
    <hyperlink ref="D11" r:id="rId19"/>
    <hyperlink ref="D10" r:id="rId20"/>
    <hyperlink ref="D9" r:id="rId21"/>
    <hyperlink ref="E13" r:id="rId22"/>
    <hyperlink ref="D13" r:id="rId23"/>
    <hyperlink ref="D14" r:id="rId24"/>
    <hyperlink ref="E14" r:id="rId25"/>
  </hyperlinks>
  <pageMargins left="0.7" right="0.7" top="0.75" bottom="0.75" header="0.3" footer="0.3"/>
  <pageSetup paperSize="9" orientation="portrait" horizontalDpi="300" verticalDpi="300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2026-02-19T22:40:35Z</dcterms:modified>
</cp:coreProperties>
</file>